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ha00_a\Documents\Data1\Stolní tenis\CSTPS\2023\"/>
    </mc:Choice>
  </mc:AlternateContent>
  <xr:revisionPtr revIDLastSave="0" documentId="13_ncr:1_{8E644137-97A5-48CA-83A5-D2B1F4AA4DDC}" xr6:coauthVersionLast="47" xr6:coauthVersionMax="47" xr10:uidLastSave="{00000000-0000-0000-0000-000000000000}"/>
  <bookViews>
    <workbookView xWindow="-120" yWindow="-120" windowWidth="24240" windowHeight="13140" activeTab="2" xr2:uid="{A36116A6-5974-4239-B25C-5763F4D2B99A}"/>
  </bookViews>
  <sheets>
    <sheet name="22.04.2023" sheetId="1" r:id="rId1"/>
    <sheet name="16.09.2023" sheetId="2" r:id="rId2"/>
    <sheet name="Konečné pořadí" sheetId="3" r:id="rId3"/>
  </sheet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  <c r="D5" i="3"/>
  <c r="C13" i="3"/>
  <c r="C12" i="3"/>
  <c r="C11" i="3"/>
  <c r="C10" i="3"/>
  <c r="C9" i="3"/>
  <c r="C8" i="3"/>
  <c r="C7" i="3"/>
  <c r="C6" i="3"/>
  <c r="C5" i="3"/>
  <c r="D4" i="3"/>
  <c r="C4" i="3"/>
  <c r="M13" i="2"/>
  <c r="M12" i="2"/>
  <c r="M11" i="2"/>
  <c r="M10" i="2"/>
  <c r="M9" i="2"/>
  <c r="M8" i="2"/>
  <c r="M7" i="2"/>
  <c r="M6" i="2"/>
  <c r="M5" i="2"/>
  <c r="M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<sst xmlns="http://schemas.openxmlformats.org/spreadsheetml/2006/main" count="296" uniqueCount="74">
  <si>
    <t>Rozlosování Ligy bez bariér a MČR družstev TT6 - TT11 pro rok 2023</t>
  </si>
  <si>
    <t>TJ Čechie Hradec Králové</t>
  </si>
  <si>
    <t>ČSMPS</t>
  </si>
  <si>
    <t>SK VD Brno A</t>
  </si>
  <si>
    <t>STK TP Para Senec</t>
  </si>
  <si>
    <t>SK VD Brno B</t>
  </si>
  <si>
    <t>XXX</t>
  </si>
  <si>
    <t>Body</t>
  </si>
  <si>
    <t>22.04.2023 Hradec Králové</t>
  </si>
  <si>
    <t>1.</t>
  </si>
  <si>
    <t>2.</t>
  </si>
  <si>
    <t>3.</t>
  </si>
  <si>
    <t>4.</t>
  </si>
  <si>
    <t>5.</t>
  </si>
  <si>
    <t>22.04.2023 Klučov</t>
  </si>
  <si>
    <t>TJ Labe Kolín A</t>
  </si>
  <si>
    <t>TJ Slovan Svoboda Praha</t>
  </si>
  <si>
    <t>TJ Sokol Lhůta</t>
  </si>
  <si>
    <t>TJ Labe Kolín B</t>
  </si>
  <si>
    <t>SK Janské Lázně</t>
  </si>
  <si>
    <t xml:space="preserve"> TJ Labe Kolín A</t>
  </si>
  <si>
    <t>6.</t>
  </si>
  <si>
    <t>7.</t>
  </si>
  <si>
    <t>8.</t>
  </si>
  <si>
    <t>9.</t>
  </si>
  <si>
    <t>10.</t>
  </si>
  <si>
    <t>TJ Čechie HK</t>
  </si>
  <si>
    <t xml:space="preserve"> TJ Slovan Praha</t>
  </si>
  <si>
    <t>TJ Slovan Praha</t>
  </si>
  <si>
    <t>STK TPP Senec</t>
  </si>
  <si>
    <t>TJ Kolín A</t>
  </si>
  <si>
    <t>TJSS Praha</t>
  </si>
  <si>
    <t>SK JL</t>
  </si>
  <si>
    <t>TJ Kolín B</t>
  </si>
  <si>
    <t>Turnaj LBB a otevřené Mistrovství ČR družstev TT6 - TT11 16.9.2023 v Hradci Králové</t>
  </si>
  <si>
    <t>3:6</t>
  </si>
  <si>
    <t>6:3</t>
  </si>
  <si>
    <t>1:6</t>
  </si>
  <si>
    <t>6:1</t>
  </si>
  <si>
    <t>6:2</t>
  </si>
  <si>
    <t>2:6</t>
  </si>
  <si>
    <t>6:0</t>
  </si>
  <si>
    <t>0:6</t>
  </si>
  <si>
    <t>20:14</t>
  </si>
  <si>
    <t>17:17</t>
  </si>
  <si>
    <t>14:19</t>
  </si>
  <si>
    <t>8</t>
  </si>
  <si>
    <t>24:7</t>
  </si>
  <si>
    <t>4</t>
  </si>
  <si>
    <t>6:24</t>
  </si>
  <si>
    <t>16</t>
  </si>
  <si>
    <t>12</t>
  </si>
  <si>
    <t>20</t>
  </si>
  <si>
    <t>Skóre</t>
  </si>
  <si>
    <t>6:4</t>
  </si>
  <si>
    <t>4:6</t>
  </si>
  <si>
    <t>5:24</t>
  </si>
  <si>
    <t>Pořadí</t>
  </si>
  <si>
    <t>Oddíl</t>
  </si>
  <si>
    <t>8:2</t>
  </si>
  <si>
    <t>2:8</t>
  </si>
  <si>
    <t>3:4</t>
  </si>
  <si>
    <t>4:3</t>
  </si>
  <si>
    <t>4:2</t>
  </si>
  <si>
    <t>2:4</t>
  </si>
  <si>
    <t>15:14</t>
  </si>
  <si>
    <t>9:20</t>
  </si>
  <si>
    <t>18:10</t>
  </si>
  <si>
    <t>26:5</t>
  </si>
  <si>
    <t>1:4</t>
  </si>
  <si>
    <t>4:0</t>
  </si>
  <si>
    <t>4:1</t>
  </si>
  <si>
    <t>0:4</t>
  </si>
  <si>
    <t>Konečné pořadí, Ligabez bariér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</si>
</sst>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0" xfId="0" applyFont="1"/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0" fontId="2" fillId="2" borderId="38" xfId="0" applyFont="1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23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0" fillId="0" borderId="0" xfId="0" applyNumberFormat="1"/>
    <xf numFmtId="0" fontId="2" fillId="2" borderId="21" xfId="0" applyNumberFormat="1" applyFont="1" applyFill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9D32-BD63-41BB-A1B8-9B50C3700B97}">
  <dimension ref="A1:L22"/>
  <sheetViews>
    <sheetView workbookViewId="0">
      <selection activeCell="D17" sqref="D17"/>
    </sheetView>
  </sheetViews>
  <sheetFormatPr defaultRowHeight="15" x14ac:dyDescent="0.25"/>
  <cols>
    <col min="1" max="1" width="4.28515625" customWidth="1"/>
    <col min="2" max="2" width="23.85546875" customWidth="1"/>
    <col min="3" max="7" width="16.85546875" customWidth="1"/>
  </cols>
  <sheetData>
    <row r="1" spans="1:12" x14ac:dyDescent="0.25">
      <c r="A1" s="60" t="s">
        <v>0</v>
      </c>
      <c r="B1" s="61"/>
      <c r="C1" s="61"/>
      <c r="D1" s="61"/>
      <c r="E1" s="61"/>
      <c r="F1" s="61"/>
      <c r="G1" s="61"/>
      <c r="H1" s="6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B3" s="3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24" t="s">
        <v>7</v>
      </c>
      <c r="I3" s="24" t="s">
        <v>53</v>
      </c>
    </row>
    <row r="4" spans="1:12" ht="16.5" thickTop="1" thickBot="1" x14ac:dyDescent="0.3">
      <c r="B4" s="4"/>
      <c r="C4" s="10" t="s">
        <v>26</v>
      </c>
      <c r="D4" s="11" t="s">
        <v>2</v>
      </c>
      <c r="E4" s="11" t="s">
        <v>3</v>
      </c>
      <c r="F4" s="11" t="s">
        <v>4</v>
      </c>
      <c r="G4" s="12" t="s">
        <v>5</v>
      </c>
      <c r="H4" s="6"/>
      <c r="I4" s="6"/>
    </row>
    <row r="5" spans="1:12" ht="19.899999999999999" customHeight="1" thickTop="1" x14ac:dyDescent="0.25">
      <c r="A5" s="3" t="s">
        <v>9</v>
      </c>
      <c r="B5" s="13" t="s">
        <v>1</v>
      </c>
      <c r="C5" s="15" t="s">
        <v>6</v>
      </c>
      <c r="D5" s="18" t="s">
        <v>36</v>
      </c>
      <c r="E5" s="18" t="s">
        <v>36</v>
      </c>
      <c r="F5" s="18" t="s">
        <v>40</v>
      </c>
      <c r="G5" s="19" t="s">
        <v>39</v>
      </c>
      <c r="H5" s="26" t="s">
        <v>50</v>
      </c>
      <c r="I5" s="26" t="s">
        <v>43</v>
      </c>
    </row>
    <row r="6" spans="1:12" ht="19.899999999999999" customHeight="1" x14ac:dyDescent="0.25">
      <c r="A6" s="3" t="s">
        <v>10</v>
      </c>
      <c r="B6" s="13" t="s">
        <v>2</v>
      </c>
      <c r="C6" s="20" t="s">
        <v>35</v>
      </c>
      <c r="D6" s="16" t="s">
        <v>6</v>
      </c>
      <c r="E6" s="16" t="s">
        <v>39</v>
      </c>
      <c r="F6" s="16" t="s">
        <v>40</v>
      </c>
      <c r="G6" s="21" t="s">
        <v>36</v>
      </c>
      <c r="H6" s="26" t="s">
        <v>51</v>
      </c>
      <c r="I6" s="26" t="s">
        <v>44</v>
      </c>
    </row>
    <row r="7" spans="1:12" ht="19.899999999999999" customHeight="1" x14ac:dyDescent="0.25">
      <c r="A7" s="3" t="s">
        <v>11</v>
      </c>
      <c r="B7" s="13" t="s">
        <v>3</v>
      </c>
      <c r="C7" s="20" t="s">
        <v>35</v>
      </c>
      <c r="D7" s="16" t="s">
        <v>40</v>
      </c>
      <c r="E7" s="16" t="s">
        <v>6</v>
      </c>
      <c r="F7" s="16" t="s">
        <v>35</v>
      </c>
      <c r="G7" s="21" t="s">
        <v>38</v>
      </c>
      <c r="H7" s="26" t="s">
        <v>46</v>
      </c>
      <c r="I7" s="26" t="s">
        <v>45</v>
      </c>
    </row>
    <row r="8" spans="1:12" ht="19.899999999999999" customHeight="1" x14ac:dyDescent="0.25">
      <c r="A8" s="3" t="s">
        <v>12</v>
      </c>
      <c r="B8" s="13" t="s">
        <v>4</v>
      </c>
      <c r="C8" s="20" t="s">
        <v>39</v>
      </c>
      <c r="D8" s="16" t="s">
        <v>39</v>
      </c>
      <c r="E8" s="16" t="s">
        <v>36</v>
      </c>
      <c r="F8" s="16" t="s">
        <v>6</v>
      </c>
      <c r="G8" s="21" t="s">
        <v>41</v>
      </c>
      <c r="H8" s="26" t="s">
        <v>52</v>
      </c>
      <c r="I8" s="26" t="s">
        <v>47</v>
      </c>
    </row>
    <row r="9" spans="1:12" ht="19.899999999999999" customHeight="1" thickBot="1" x14ac:dyDescent="0.3">
      <c r="A9" s="3" t="s">
        <v>13</v>
      </c>
      <c r="B9" s="13" t="s">
        <v>5</v>
      </c>
      <c r="C9" s="22" t="s">
        <v>40</v>
      </c>
      <c r="D9" s="23" t="s">
        <v>35</v>
      </c>
      <c r="E9" s="23" t="s">
        <v>37</v>
      </c>
      <c r="F9" s="23" t="s">
        <v>42</v>
      </c>
      <c r="G9" s="17" t="s">
        <v>6</v>
      </c>
      <c r="H9" s="27" t="s">
        <v>48</v>
      </c>
      <c r="I9" s="27" t="s">
        <v>49</v>
      </c>
    </row>
    <row r="10" spans="1:12" ht="19.899999999999999" customHeight="1" thickTop="1" x14ac:dyDescent="0.25">
      <c r="A10" s="7"/>
      <c r="B10" s="14"/>
      <c r="G10" s="7"/>
      <c r="H10" s="28"/>
      <c r="I10" s="28"/>
    </row>
    <row r="11" spans="1:12" ht="19.899999999999999" customHeight="1" x14ac:dyDescent="0.25">
      <c r="A11" s="7"/>
      <c r="B11" s="14"/>
      <c r="G11" s="7"/>
      <c r="H11" s="28"/>
      <c r="I11" s="28"/>
    </row>
    <row r="12" spans="1:12" ht="19.899999999999999" customHeight="1" x14ac:dyDescent="0.25">
      <c r="A12" s="7"/>
      <c r="B12" s="14"/>
      <c r="G12" s="7"/>
      <c r="H12" s="28"/>
      <c r="I12" s="28"/>
    </row>
    <row r="13" spans="1:12" ht="19.899999999999999" customHeight="1" x14ac:dyDescent="0.25">
      <c r="A13" s="7"/>
      <c r="B13" s="14"/>
      <c r="G13" s="7"/>
      <c r="H13" s="28"/>
      <c r="I13" s="28"/>
    </row>
    <row r="14" spans="1:12" x14ac:dyDescent="0.25">
      <c r="H14" s="28"/>
      <c r="I14" s="28"/>
    </row>
    <row r="15" spans="1:12" ht="15.75" thickBot="1" x14ac:dyDescent="0.3">
      <c r="B15" s="3" t="s">
        <v>14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25" t="s">
        <v>7</v>
      </c>
      <c r="I15" s="25" t="s">
        <v>53</v>
      </c>
    </row>
    <row r="16" spans="1:12" ht="16.5" thickTop="1" thickBot="1" x14ac:dyDescent="0.3">
      <c r="B16" s="4"/>
      <c r="C16" s="10" t="s">
        <v>20</v>
      </c>
      <c r="D16" s="11" t="s">
        <v>27</v>
      </c>
      <c r="E16" s="11" t="s">
        <v>17</v>
      </c>
      <c r="F16" s="11" t="s">
        <v>18</v>
      </c>
      <c r="G16" s="12" t="s">
        <v>19</v>
      </c>
      <c r="H16" s="29"/>
      <c r="I16" s="29"/>
    </row>
    <row r="17" spans="1:9" ht="19.899999999999999" customHeight="1" thickTop="1" x14ac:dyDescent="0.25">
      <c r="A17" s="3" t="s">
        <v>9</v>
      </c>
      <c r="B17" s="13" t="s">
        <v>15</v>
      </c>
      <c r="C17" s="15" t="s">
        <v>6</v>
      </c>
      <c r="D17" s="55" t="s">
        <v>63</v>
      </c>
      <c r="E17" s="55" t="s">
        <v>61</v>
      </c>
      <c r="F17" s="18" t="s">
        <v>41</v>
      </c>
      <c r="G17" s="58" t="s">
        <v>60</v>
      </c>
      <c r="H17" s="26" t="s">
        <v>51</v>
      </c>
      <c r="I17" s="26" t="s">
        <v>65</v>
      </c>
    </row>
    <row r="18" spans="1:9" ht="19.899999999999999" customHeight="1" x14ac:dyDescent="0.25">
      <c r="A18" s="3" t="s">
        <v>10</v>
      </c>
      <c r="B18" s="13" t="s">
        <v>16</v>
      </c>
      <c r="C18" s="56" t="s">
        <v>64</v>
      </c>
      <c r="D18" s="16" t="s">
        <v>6</v>
      </c>
      <c r="E18" s="16" t="s">
        <v>37</v>
      </c>
      <c r="F18" s="16" t="s">
        <v>54</v>
      </c>
      <c r="G18" s="21" t="s">
        <v>42</v>
      </c>
      <c r="H18" s="26" t="s">
        <v>46</v>
      </c>
      <c r="I18" s="26" t="s">
        <v>66</v>
      </c>
    </row>
    <row r="19" spans="1:9" ht="19.899999999999999" customHeight="1" x14ac:dyDescent="0.25">
      <c r="A19" s="3" t="s">
        <v>11</v>
      </c>
      <c r="B19" s="13" t="s">
        <v>17</v>
      </c>
      <c r="C19" s="56" t="s">
        <v>62</v>
      </c>
      <c r="D19" s="16" t="s">
        <v>38</v>
      </c>
      <c r="E19" s="16" t="s">
        <v>6</v>
      </c>
      <c r="F19" s="16" t="s">
        <v>41</v>
      </c>
      <c r="G19" s="21" t="s">
        <v>40</v>
      </c>
      <c r="H19" s="26" t="s">
        <v>50</v>
      </c>
      <c r="I19" s="26" t="s">
        <v>67</v>
      </c>
    </row>
    <row r="20" spans="1:9" ht="19.899999999999999" customHeight="1" x14ac:dyDescent="0.25">
      <c r="A20" s="3" t="s">
        <v>12</v>
      </c>
      <c r="B20" s="13" t="s">
        <v>18</v>
      </c>
      <c r="C20" s="20" t="s">
        <v>42</v>
      </c>
      <c r="D20" s="16" t="s">
        <v>55</v>
      </c>
      <c r="E20" s="16" t="s">
        <v>42</v>
      </c>
      <c r="F20" s="16" t="s">
        <v>6</v>
      </c>
      <c r="G20" s="21" t="s">
        <v>37</v>
      </c>
      <c r="H20" s="26" t="s">
        <v>48</v>
      </c>
      <c r="I20" s="26" t="s">
        <v>56</v>
      </c>
    </row>
    <row r="21" spans="1:9" ht="19.899999999999999" customHeight="1" thickBot="1" x14ac:dyDescent="0.3">
      <c r="A21" s="3" t="s">
        <v>13</v>
      </c>
      <c r="B21" s="13" t="s">
        <v>19</v>
      </c>
      <c r="C21" s="57" t="s">
        <v>59</v>
      </c>
      <c r="D21" s="23" t="s">
        <v>41</v>
      </c>
      <c r="E21" s="23" t="s">
        <v>39</v>
      </c>
      <c r="F21" s="23" t="s">
        <v>38</v>
      </c>
      <c r="G21" s="17" t="s">
        <v>6</v>
      </c>
      <c r="H21" s="27" t="s">
        <v>52</v>
      </c>
      <c r="I21" s="27" t="s">
        <v>68</v>
      </c>
    </row>
    <row r="22" spans="1:9" ht="15.75" thickTop="1" x14ac:dyDescent="0.25"/>
  </sheetData>
  <mergeCells count="1">
    <mergeCell ref="A1:H1"/>
  </mergeCells>
  <pageMargins left="0.7" right="0.7" top="0.78740157499999996" bottom="0.78740157499999996" header="0.3" footer="0.3"/>
  <pageSetup paperSize="9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C0E8-C969-4779-A1D6-E37A3AAD0AD7}">
  <dimension ref="A1:U14"/>
  <sheetViews>
    <sheetView workbookViewId="0">
      <selection activeCell="B12" sqref="B12"/>
    </sheetView>
  </sheetViews>
  <sheetFormatPr defaultRowHeight="15" x14ac:dyDescent="0.25"/>
  <cols>
    <col min="1" max="1" width="3.5703125" customWidth="1"/>
    <col min="2" max="2" width="15" bestFit="1" customWidth="1"/>
    <col min="3" max="12" width="14" customWidth="1"/>
    <col min="13" max="14" width="11.85546875" bestFit="1" customWidth="1"/>
    <col min="16" max="17" width="0" hidden="1" customWidth="1"/>
  </cols>
  <sheetData>
    <row r="1" spans="1:21" ht="15.75" thickBot="1" x14ac:dyDescent="0.3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1" ht="16.5" thickTop="1" thickBot="1" x14ac:dyDescent="0.3">
      <c r="B2" s="8"/>
      <c r="C2" s="32" t="s">
        <v>9</v>
      </c>
      <c r="D2" s="32" t="s">
        <v>10</v>
      </c>
      <c r="E2" s="32" t="s">
        <v>11</v>
      </c>
      <c r="F2" s="32" t="s">
        <v>12</v>
      </c>
      <c r="G2" s="32" t="s">
        <v>13</v>
      </c>
      <c r="H2" s="32" t="s">
        <v>21</v>
      </c>
      <c r="I2" s="32" t="s">
        <v>22</v>
      </c>
      <c r="J2" s="32" t="s">
        <v>23</v>
      </c>
      <c r="K2" s="32" t="s">
        <v>24</v>
      </c>
      <c r="L2" s="32" t="s">
        <v>25</v>
      </c>
      <c r="M2" s="42"/>
      <c r="N2" s="43"/>
      <c r="O2" s="43"/>
    </row>
    <row r="3" spans="1:21" ht="30" customHeight="1" thickTop="1" thickBot="1" x14ac:dyDescent="0.3">
      <c r="A3" s="9"/>
      <c r="B3" s="9"/>
      <c r="C3" s="33" t="s">
        <v>30</v>
      </c>
      <c r="D3" s="34" t="s">
        <v>26</v>
      </c>
      <c r="E3" s="34" t="s">
        <v>31</v>
      </c>
      <c r="F3" s="34" t="s">
        <v>3</v>
      </c>
      <c r="G3" s="34" t="s">
        <v>17</v>
      </c>
      <c r="H3" s="34" t="s">
        <v>29</v>
      </c>
      <c r="I3" s="34" t="s">
        <v>33</v>
      </c>
      <c r="J3" s="34" t="s">
        <v>5</v>
      </c>
      <c r="K3" s="34" t="s">
        <v>32</v>
      </c>
      <c r="L3" s="35" t="s">
        <v>2</v>
      </c>
      <c r="M3" s="44" t="s">
        <v>7</v>
      </c>
      <c r="N3" s="45" t="s">
        <v>53</v>
      </c>
      <c r="O3" s="45" t="s">
        <v>57</v>
      </c>
    </row>
    <row r="4" spans="1:21" ht="30" customHeight="1" thickTop="1" x14ac:dyDescent="0.3">
      <c r="A4" s="2" t="s">
        <v>9</v>
      </c>
      <c r="B4" s="13" t="s">
        <v>15</v>
      </c>
      <c r="C4" s="30" t="s">
        <v>6</v>
      </c>
      <c r="D4" s="31" t="s">
        <v>69</v>
      </c>
      <c r="E4" s="59" t="s">
        <v>63</v>
      </c>
      <c r="F4" s="31" t="s">
        <v>69</v>
      </c>
      <c r="G4" s="59" t="s">
        <v>61</v>
      </c>
      <c r="H4" s="31" t="s">
        <v>69</v>
      </c>
      <c r="I4" s="31" t="s">
        <v>41</v>
      </c>
      <c r="J4" s="31" t="s">
        <v>70</v>
      </c>
      <c r="K4" s="59" t="s">
        <v>60</v>
      </c>
      <c r="L4" s="36" t="s">
        <v>62</v>
      </c>
      <c r="M4" s="39">
        <f>2*P4+1*Q4</f>
        <v>13</v>
      </c>
      <c r="N4" s="39" t="str">
        <f>CONCATENATE((IF(ISNUMBER(VALUE(MID(C4,1,1))),VALUE(MID(C4,1,1)),0)+IF(ISNUMBER(VALUE(MID(D4,1,1))),VALUE(MID(D4,1,1)),0)+IF(ISNUMBER(VALUE(MID(E4,1,1))),VALUE(MID(E4,1,1)),0)+IF(ISNUMBER(VALUE(MID(F4,1,1))),VALUE(MID(F4,1,1)),0)+IF(ISNUMBER(VALUE(MID(G4,1,1))),VALUE(MID(G4,1,1)),0)+IF(ISNUMBER(VALUE(MID(H4,1,1))),VALUE(MID(H4,1,1)),0)+IF(ISNUMBER(VALUE(MID(I4,1,1))),VALUE(MID(I4,1,1)),0)+IF(ISNUMBER(VALUE(MID(J4,1,1))),VALUE(MID(J4,1,1)),0)+IF(ISNUMBER(VALUE(MID(K4,1,1))),VALUE(MID(K4,1,1)),0)+IF(ISNUMBER(VALUE(MID(L4,1,1))),VALUE(MID(L4,1,1)),0)),":",(IF(ISNUMBER(VALUE(MID(C4,3,1))),VALUE(MID(C4,3,1)),0)+IF(ISNUMBER(VALUE(MID(D4,3,1))),VALUE(MID(D4,3,1)),0)+IF(ISNUMBER(VALUE(MID(E4,3,1))),VALUE(MID(E4,3,1)),0)+IF(ISNUMBER(VALUE(MID(F4,3,1))),VALUE(MID(F4,3,1)),0)+IF(ISNUMBER(VALUE(MID(G4,3,1))),VALUE(MID(G4,3,1)),0)+IF(ISNUMBER(VALUE(MID(H4,3,1))),VALUE(MID(H4,3,1)),0)+IF(ISNUMBER(VALUE(MID(I4,3,1))),VALUE(MID(I4,3,1)),0)+IF(ISNUMBER(VALUE(MID(J4,3,1))),VALUE(MID(J4,3,1)),0)+IF(ISNUMBER(VALUE(MID(K4,3,1))),VALUE(MID(K4,3,1)),0)+IF(ISNUMBER(VALUE(MID(L4,3,1))),VALUE(MID(L4,3,1)),0)))</f>
        <v>26:29</v>
      </c>
      <c r="O4" s="39" t="s">
        <v>22</v>
      </c>
      <c r="P4">
        <v>4</v>
      </c>
      <c r="Q4">
        <v>5</v>
      </c>
      <c r="S4" s="62"/>
      <c r="T4" s="62"/>
      <c r="U4" s="62">
        <v>0.21319444444444444</v>
      </c>
    </row>
    <row r="5" spans="1:21" ht="30" customHeight="1" x14ac:dyDescent="0.3">
      <c r="A5" s="2" t="s">
        <v>10</v>
      </c>
      <c r="B5" s="13" t="s">
        <v>26</v>
      </c>
      <c r="C5" s="20" t="s">
        <v>71</v>
      </c>
      <c r="D5" s="16" t="s">
        <v>6</v>
      </c>
      <c r="E5" s="16" t="s">
        <v>70</v>
      </c>
      <c r="F5" s="16" t="s">
        <v>36</v>
      </c>
      <c r="G5" s="16" t="s">
        <v>63</v>
      </c>
      <c r="H5" s="16" t="s">
        <v>40</v>
      </c>
      <c r="I5" s="16" t="s">
        <v>70</v>
      </c>
      <c r="J5" s="16" t="s">
        <v>39</v>
      </c>
      <c r="K5" s="16" t="s">
        <v>69</v>
      </c>
      <c r="L5" s="37" t="s">
        <v>36</v>
      </c>
      <c r="M5" s="40">
        <f t="shared" ref="M5:M13" si="0">2*P5+1*Q5</f>
        <v>16</v>
      </c>
      <c r="N5" s="40" t="str">
        <f t="shared" ref="N5:O13" si="1">CONCATENATE((IF(ISNUMBER(VALUE(MID(C5,1,1))),VALUE(MID(C5,1,1)),0)+IF(ISNUMBER(VALUE(MID(D5,1,1))),VALUE(MID(D5,1,1)),0)+IF(ISNUMBER(VALUE(MID(E5,1,1))),VALUE(MID(E5,1,1)),0)+IF(ISNUMBER(VALUE(MID(F5,1,1))),VALUE(MID(F5,1,1)),0)+IF(ISNUMBER(VALUE(MID(G5,1,1))),VALUE(MID(G5,1,1)),0)+IF(ISNUMBER(VALUE(MID(H5,1,1))),VALUE(MID(H5,1,1)),0)+IF(ISNUMBER(VALUE(MID(I5,1,1))),VALUE(MID(I5,1,1)),0)+IF(ISNUMBER(VALUE(MID(J5,1,1))),VALUE(MID(J5,1,1)),0)+IF(ISNUMBER(VALUE(MID(K5,1,1))),VALUE(MID(K5,1,1)),0)+IF(ISNUMBER(VALUE(MID(L5,1,1))),VALUE(MID(L5,1,1)),0)),":",(IF(ISNUMBER(VALUE(MID(C5,3,1))),VALUE(MID(C5,3,1)),0)+IF(ISNUMBER(VALUE(MID(D5,3,1))),VALUE(MID(D5,3,1)),0)+IF(ISNUMBER(VALUE(MID(E5,3,1))),VALUE(MID(E5,3,1)),0)+IF(ISNUMBER(VALUE(MID(F5,3,1))),VALUE(MID(F5,3,1)),0)+IF(ISNUMBER(VALUE(MID(G5,3,1))),VALUE(MID(G5,3,1)),0)+IF(ISNUMBER(VALUE(MID(H5,3,1))),VALUE(MID(H5,3,1)),0)+IF(ISNUMBER(VALUE(MID(I5,3,1))),VALUE(MID(I5,3,1)),0)+IF(ISNUMBER(VALUE(MID(J5,3,1))),VALUE(MID(J5,3,1)),0)+IF(ISNUMBER(VALUE(MID(K5,3,1))),VALUE(MID(K5,3,1)),0)+IF(ISNUMBER(VALUE(MID(L5,3,1))),VALUE(MID(L5,3,1)),0)))</f>
        <v>37:21</v>
      </c>
      <c r="O5" s="40" t="s">
        <v>11</v>
      </c>
      <c r="P5">
        <v>7</v>
      </c>
      <c r="Q5">
        <v>2</v>
      </c>
    </row>
    <row r="6" spans="1:21" ht="30" customHeight="1" x14ac:dyDescent="0.3">
      <c r="A6" s="2" t="s">
        <v>11</v>
      </c>
      <c r="B6" s="13" t="s">
        <v>28</v>
      </c>
      <c r="C6" s="56" t="s">
        <v>64</v>
      </c>
      <c r="D6" s="16" t="s">
        <v>72</v>
      </c>
      <c r="E6" s="16" t="s">
        <v>6</v>
      </c>
      <c r="F6" s="16" t="s">
        <v>64</v>
      </c>
      <c r="G6" s="16" t="s">
        <v>37</v>
      </c>
      <c r="H6" s="16" t="s">
        <v>64</v>
      </c>
      <c r="I6" s="16" t="s">
        <v>54</v>
      </c>
      <c r="J6" s="16" t="s">
        <v>71</v>
      </c>
      <c r="K6" s="16" t="s">
        <v>42</v>
      </c>
      <c r="L6" s="37" t="s">
        <v>69</v>
      </c>
      <c r="M6" s="40">
        <f t="shared" si="0"/>
        <v>11</v>
      </c>
      <c r="N6" s="40" t="str">
        <f t="shared" si="1"/>
        <v>18:37</v>
      </c>
      <c r="O6" s="40" t="s">
        <v>23</v>
      </c>
      <c r="P6">
        <v>2</v>
      </c>
      <c r="Q6">
        <v>7</v>
      </c>
    </row>
    <row r="7" spans="1:21" ht="30" customHeight="1" x14ac:dyDescent="0.3">
      <c r="A7" s="2" t="s">
        <v>12</v>
      </c>
      <c r="B7" s="13" t="s">
        <v>3</v>
      </c>
      <c r="C7" s="20" t="s">
        <v>71</v>
      </c>
      <c r="D7" s="16" t="s">
        <v>35</v>
      </c>
      <c r="E7" s="16" t="s">
        <v>63</v>
      </c>
      <c r="F7" s="16" t="s">
        <v>6</v>
      </c>
      <c r="G7" s="16" t="s">
        <v>69</v>
      </c>
      <c r="H7" s="16" t="s">
        <v>35</v>
      </c>
      <c r="I7" s="16" t="s">
        <v>70</v>
      </c>
      <c r="J7" s="16" t="s">
        <v>38</v>
      </c>
      <c r="K7" s="16" t="s">
        <v>72</v>
      </c>
      <c r="L7" s="37" t="s">
        <v>40</v>
      </c>
      <c r="M7" s="40">
        <f t="shared" si="0"/>
        <v>13</v>
      </c>
      <c r="N7" s="40" t="str">
        <f t="shared" si="1"/>
        <v>27:30</v>
      </c>
      <c r="O7" s="40" t="s">
        <v>21</v>
      </c>
      <c r="P7">
        <v>4</v>
      </c>
      <c r="Q7">
        <v>5</v>
      </c>
      <c r="S7" s="62"/>
      <c r="T7" s="62"/>
      <c r="U7" s="62">
        <v>0.25486111111111109</v>
      </c>
    </row>
    <row r="8" spans="1:21" ht="30" customHeight="1" x14ac:dyDescent="0.3">
      <c r="A8" s="2" t="s">
        <v>13</v>
      </c>
      <c r="B8" s="13" t="s">
        <v>17</v>
      </c>
      <c r="C8" s="56" t="s">
        <v>62</v>
      </c>
      <c r="D8" s="16" t="s">
        <v>64</v>
      </c>
      <c r="E8" s="16" t="s">
        <v>38</v>
      </c>
      <c r="F8" s="16" t="s">
        <v>71</v>
      </c>
      <c r="G8" s="16" t="s">
        <v>6</v>
      </c>
      <c r="H8" s="16" t="s">
        <v>64</v>
      </c>
      <c r="I8" s="16" t="s">
        <v>41</v>
      </c>
      <c r="J8" s="16" t="s">
        <v>71</v>
      </c>
      <c r="K8" s="16" t="s">
        <v>40</v>
      </c>
      <c r="L8" s="37" t="s">
        <v>63</v>
      </c>
      <c r="M8" s="40">
        <f t="shared" si="0"/>
        <v>15</v>
      </c>
      <c r="N8" s="40" t="str">
        <f t="shared" si="1"/>
        <v>34:22</v>
      </c>
      <c r="O8" s="40" t="s">
        <v>12</v>
      </c>
      <c r="P8">
        <v>6</v>
      </c>
      <c r="Q8">
        <v>3</v>
      </c>
    </row>
    <row r="9" spans="1:21" ht="30" customHeight="1" x14ac:dyDescent="0.3">
      <c r="A9" s="2" t="s">
        <v>21</v>
      </c>
      <c r="B9" s="13" t="s">
        <v>29</v>
      </c>
      <c r="C9" s="20" t="s">
        <v>71</v>
      </c>
      <c r="D9" s="16" t="s">
        <v>39</v>
      </c>
      <c r="E9" s="16" t="s">
        <v>63</v>
      </c>
      <c r="F9" s="16" t="s">
        <v>36</v>
      </c>
      <c r="G9" s="16" t="s">
        <v>63</v>
      </c>
      <c r="H9" s="16" t="s">
        <v>6</v>
      </c>
      <c r="I9" s="16" t="s">
        <v>70</v>
      </c>
      <c r="J9" s="16" t="s">
        <v>41</v>
      </c>
      <c r="K9" s="16" t="s">
        <v>62</v>
      </c>
      <c r="L9" s="37" t="s">
        <v>39</v>
      </c>
      <c r="M9" s="40">
        <f t="shared" si="0"/>
        <v>18</v>
      </c>
      <c r="N9" s="40" t="str">
        <f t="shared" si="1"/>
        <v>44:15</v>
      </c>
      <c r="O9" s="40" t="s">
        <v>9</v>
      </c>
      <c r="P9">
        <v>9</v>
      </c>
      <c r="Q9">
        <v>0</v>
      </c>
    </row>
    <row r="10" spans="1:21" ht="30" customHeight="1" x14ac:dyDescent="0.3">
      <c r="A10" s="2" t="s">
        <v>22</v>
      </c>
      <c r="B10" s="13" t="s">
        <v>18</v>
      </c>
      <c r="C10" s="20" t="s">
        <v>42</v>
      </c>
      <c r="D10" s="16" t="s">
        <v>72</v>
      </c>
      <c r="E10" s="16" t="s">
        <v>55</v>
      </c>
      <c r="F10" s="16" t="s">
        <v>72</v>
      </c>
      <c r="G10" s="16" t="s">
        <v>42</v>
      </c>
      <c r="H10" s="16" t="s">
        <v>72</v>
      </c>
      <c r="I10" s="16" t="s">
        <v>6</v>
      </c>
      <c r="J10" s="16" t="s">
        <v>64</v>
      </c>
      <c r="K10" s="16" t="s">
        <v>37</v>
      </c>
      <c r="L10" s="37" t="s">
        <v>72</v>
      </c>
      <c r="M10" s="40">
        <f t="shared" si="0"/>
        <v>9</v>
      </c>
      <c r="N10" s="40" t="str">
        <f t="shared" si="1"/>
        <v>7:44</v>
      </c>
      <c r="O10" s="40" t="s">
        <v>25</v>
      </c>
      <c r="P10">
        <v>0</v>
      </c>
      <c r="Q10">
        <v>9</v>
      </c>
    </row>
    <row r="11" spans="1:21" ht="30" customHeight="1" x14ac:dyDescent="0.3">
      <c r="A11" s="2" t="s">
        <v>23</v>
      </c>
      <c r="B11" s="13" t="s">
        <v>5</v>
      </c>
      <c r="C11" s="20" t="s">
        <v>72</v>
      </c>
      <c r="D11" s="16" t="s">
        <v>40</v>
      </c>
      <c r="E11" s="16" t="s">
        <v>69</v>
      </c>
      <c r="F11" s="16" t="s">
        <v>37</v>
      </c>
      <c r="G11" s="16" t="s">
        <v>69</v>
      </c>
      <c r="H11" s="16" t="s">
        <v>42</v>
      </c>
      <c r="I11" s="16" t="s">
        <v>63</v>
      </c>
      <c r="J11" s="16" t="s">
        <v>6</v>
      </c>
      <c r="K11" s="16" t="s">
        <v>72</v>
      </c>
      <c r="L11" s="37" t="s">
        <v>35</v>
      </c>
      <c r="M11" s="40">
        <f t="shared" si="0"/>
        <v>10</v>
      </c>
      <c r="N11" s="40" t="str">
        <f t="shared" si="1"/>
        <v>12:42</v>
      </c>
      <c r="O11" s="40" t="s">
        <v>24</v>
      </c>
      <c r="P11">
        <v>1</v>
      </c>
      <c r="Q11">
        <v>8</v>
      </c>
    </row>
    <row r="12" spans="1:21" ht="30" customHeight="1" x14ac:dyDescent="0.3">
      <c r="A12" s="2" t="s">
        <v>24</v>
      </c>
      <c r="B12" s="13" t="s">
        <v>19</v>
      </c>
      <c r="C12" s="56" t="s">
        <v>59</v>
      </c>
      <c r="D12" s="16" t="s">
        <v>71</v>
      </c>
      <c r="E12" s="16" t="s">
        <v>41</v>
      </c>
      <c r="F12" s="16" t="s">
        <v>70</v>
      </c>
      <c r="G12" s="16" t="s">
        <v>39</v>
      </c>
      <c r="H12" s="16" t="s">
        <v>61</v>
      </c>
      <c r="I12" s="16" t="s">
        <v>38</v>
      </c>
      <c r="J12" s="16" t="s">
        <v>70</v>
      </c>
      <c r="K12" s="16" t="s">
        <v>6</v>
      </c>
      <c r="L12" s="37" t="s">
        <v>70</v>
      </c>
      <c r="M12" s="40">
        <f t="shared" si="0"/>
        <v>17</v>
      </c>
      <c r="N12" s="40" t="str">
        <f t="shared" si="1"/>
        <v>45:10</v>
      </c>
      <c r="O12" s="40" t="s">
        <v>10</v>
      </c>
      <c r="P12">
        <v>8</v>
      </c>
      <c r="Q12">
        <v>1</v>
      </c>
    </row>
    <row r="13" spans="1:21" ht="30" customHeight="1" thickBot="1" x14ac:dyDescent="0.35">
      <c r="A13" s="2" t="s">
        <v>25</v>
      </c>
      <c r="B13" s="13" t="s">
        <v>2</v>
      </c>
      <c r="C13" s="22" t="s">
        <v>61</v>
      </c>
      <c r="D13" s="23" t="s">
        <v>35</v>
      </c>
      <c r="E13" s="23" t="s">
        <v>71</v>
      </c>
      <c r="F13" s="23" t="s">
        <v>39</v>
      </c>
      <c r="G13" s="23" t="s">
        <v>64</v>
      </c>
      <c r="H13" s="23" t="s">
        <v>40</v>
      </c>
      <c r="I13" s="23" t="s">
        <v>70</v>
      </c>
      <c r="J13" s="23" t="s">
        <v>36</v>
      </c>
      <c r="K13" s="23" t="s">
        <v>72</v>
      </c>
      <c r="L13" s="38" t="s">
        <v>6</v>
      </c>
      <c r="M13" s="41">
        <f t="shared" si="0"/>
        <v>13</v>
      </c>
      <c r="N13" s="41" t="str">
        <f t="shared" si="1"/>
        <v>30:30</v>
      </c>
      <c r="O13" s="41" t="s">
        <v>13</v>
      </c>
      <c r="P13">
        <v>4</v>
      </c>
      <c r="Q13">
        <v>5</v>
      </c>
      <c r="S13" s="62"/>
      <c r="T13" s="62"/>
      <c r="U13" s="62">
        <v>0.37916666666666665</v>
      </c>
    </row>
    <row r="14" spans="1:21" ht="15.75" thickTop="1" x14ac:dyDescent="0.25"/>
  </sheetData>
  <mergeCells count="1">
    <mergeCell ref="A1:L1"/>
  </mergeCells>
  <pageMargins left="0.25" right="0.25" top="0.75" bottom="0.75" header="0.3" footer="0.3"/>
  <pageSetup paperSize="9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4C49-04D7-4261-AD13-7BA17550E421}">
  <dimension ref="A1:D14"/>
  <sheetViews>
    <sheetView tabSelected="1" workbookViewId="0">
      <selection activeCell="A2" sqref="A2"/>
    </sheetView>
  </sheetViews>
  <sheetFormatPr defaultRowHeight="15" x14ac:dyDescent="0.25"/>
  <cols>
    <col min="2" max="2" width="19.28515625" bestFit="1" customWidth="1"/>
    <col min="3" max="3" width="12.85546875" customWidth="1"/>
    <col min="4" max="4" width="13.5703125" style="63" customWidth="1"/>
  </cols>
  <sheetData>
    <row r="1" spans="1:4" ht="18.75" x14ac:dyDescent="0.3">
      <c r="A1" s="49" t="s">
        <v>73</v>
      </c>
    </row>
    <row r="2" spans="1:4" ht="15.75" thickBot="1" x14ac:dyDescent="0.3"/>
    <row r="3" spans="1:4" ht="20.25" thickTop="1" thickBot="1" x14ac:dyDescent="0.35">
      <c r="A3" s="52" t="s">
        <v>57</v>
      </c>
      <c r="B3" s="52" t="s">
        <v>58</v>
      </c>
      <c r="C3" s="46" t="s">
        <v>7</v>
      </c>
      <c r="D3" s="64" t="s">
        <v>53</v>
      </c>
    </row>
    <row r="4" spans="1:4" ht="19.5" thickTop="1" x14ac:dyDescent="0.3">
      <c r="A4" s="53" t="s">
        <v>9</v>
      </c>
      <c r="B4" s="50" t="s">
        <v>29</v>
      </c>
      <c r="C4" s="40">
        <f>VLOOKUP(B4,'16.09.2023'!B:O,12,0)</f>
        <v>18</v>
      </c>
      <c r="D4" s="65" t="str">
        <f>VLOOKUP(B4,'16.09.2023'!B:O,13,0)</f>
        <v>44:15</v>
      </c>
    </row>
    <row r="5" spans="1:4" ht="18.75" x14ac:dyDescent="0.3">
      <c r="A5" s="53" t="s">
        <v>10</v>
      </c>
      <c r="B5" s="50" t="s">
        <v>19</v>
      </c>
      <c r="C5" s="51">
        <f>VLOOKUP(B5,'16.09.2023'!B:O,12,0)</f>
        <v>17</v>
      </c>
      <c r="D5" s="66" t="str">
        <f>VLOOKUP(B5,'16.09.2023'!B:O,13,0)</f>
        <v>45:10</v>
      </c>
    </row>
    <row r="6" spans="1:4" ht="18.75" x14ac:dyDescent="0.3">
      <c r="A6" s="53" t="s">
        <v>11</v>
      </c>
      <c r="B6" s="47" t="s">
        <v>26</v>
      </c>
      <c r="C6" s="40">
        <f>VLOOKUP(B6,'16.09.2023'!B:O,12,0)</f>
        <v>16</v>
      </c>
      <c r="D6" s="65" t="str">
        <f>VLOOKUP(B6,'16.09.2023'!B:O,13,0)</f>
        <v>37:21</v>
      </c>
    </row>
    <row r="7" spans="1:4" ht="18.75" x14ac:dyDescent="0.3">
      <c r="A7" s="53" t="s">
        <v>12</v>
      </c>
      <c r="B7" s="47" t="s">
        <v>17</v>
      </c>
      <c r="C7" s="40">
        <f>VLOOKUP(B7,'16.09.2023'!B:O,12,0)</f>
        <v>15</v>
      </c>
      <c r="D7" s="65" t="str">
        <f>VLOOKUP(B7,'16.09.2023'!B:O,13,0)</f>
        <v>34:22</v>
      </c>
    </row>
    <row r="8" spans="1:4" ht="18.75" x14ac:dyDescent="0.3">
      <c r="A8" s="53" t="s">
        <v>13</v>
      </c>
      <c r="B8" s="47" t="s">
        <v>2</v>
      </c>
      <c r="C8" s="40">
        <f>VLOOKUP(B8,'16.09.2023'!B:O,12,0)</f>
        <v>13</v>
      </c>
      <c r="D8" s="65" t="str">
        <f>VLOOKUP(B8,'16.09.2023'!B:O,13,0)</f>
        <v>30:30</v>
      </c>
    </row>
    <row r="9" spans="1:4" ht="18.75" x14ac:dyDescent="0.3">
      <c r="A9" s="53" t="s">
        <v>21</v>
      </c>
      <c r="B9" s="47" t="s">
        <v>3</v>
      </c>
      <c r="C9" s="40">
        <f>VLOOKUP(B9,'16.09.2023'!B:O,12,0)</f>
        <v>13</v>
      </c>
      <c r="D9" s="65" t="str">
        <f>VLOOKUP(B9,'16.09.2023'!B:O,13,0)</f>
        <v>27:30</v>
      </c>
    </row>
    <row r="10" spans="1:4" ht="18.75" x14ac:dyDescent="0.3">
      <c r="A10" s="53" t="s">
        <v>22</v>
      </c>
      <c r="B10" s="47" t="s">
        <v>15</v>
      </c>
      <c r="C10" s="40">
        <f>VLOOKUP(B10,'16.09.2023'!B:O,12,0)</f>
        <v>13</v>
      </c>
      <c r="D10" s="65" t="str">
        <f>VLOOKUP(B10,'16.09.2023'!B:O,13,0)</f>
        <v>26:29</v>
      </c>
    </row>
    <row r="11" spans="1:4" ht="18.75" x14ac:dyDescent="0.3">
      <c r="A11" s="53" t="s">
        <v>23</v>
      </c>
      <c r="B11" s="47" t="s">
        <v>28</v>
      </c>
      <c r="C11" s="40">
        <f>VLOOKUP(B11,'16.09.2023'!B:O,12,0)</f>
        <v>11</v>
      </c>
      <c r="D11" s="65" t="str">
        <f>VLOOKUP(B11,'16.09.2023'!B:O,13,0)</f>
        <v>18:37</v>
      </c>
    </row>
    <row r="12" spans="1:4" ht="18.75" x14ac:dyDescent="0.3">
      <c r="A12" s="53" t="s">
        <v>24</v>
      </c>
      <c r="B12" s="47" t="s">
        <v>5</v>
      </c>
      <c r="C12" s="40">
        <f>VLOOKUP(B12,'16.09.2023'!B:O,12,0)</f>
        <v>10</v>
      </c>
      <c r="D12" s="65" t="str">
        <f>VLOOKUP(B12,'16.09.2023'!B:O,13,0)</f>
        <v>12:42</v>
      </c>
    </row>
    <row r="13" spans="1:4" ht="19.5" thickBot="1" x14ac:dyDescent="0.35">
      <c r="A13" s="54" t="s">
        <v>25</v>
      </c>
      <c r="B13" s="48" t="s">
        <v>18</v>
      </c>
      <c r="C13" s="41">
        <f>VLOOKUP(B13,'16.09.2023'!B:O,12,0)</f>
        <v>9</v>
      </c>
      <c r="D13" s="67" t="str">
        <f>VLOOKUP(B13,'16.09.2023'!B:O,13,0)</f>
        <v>7:44</v>
      </c>
    </row>
    <row r="14" spans="1:4" ht="15.75" thickTop="1" x14ac:dyDescent="0.25"/>
  </sheetData>
  <sortState xmlns:xlrd2="http://schemas.microsoft.com/office/spreadsheetml/2017/richdata2" ref="B4:D13">
    <sortCondition descending="1" ref="C4:C13"/>
    <sortCondition descending="1" ref="D4:D13"/>
  </sortState>
  <pageMargins left="0.7" right="0.7" top="0.78740157499999996" bottom="0.78740157499999996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22.04.2023</vt:lpstr>
      <vt:lpstr>16.09.2023</vt:lpstr>
      <vt:lpstr>Konečné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Hlošek</dc:creator>
  <cp:lastModifiedBy>Procházka Radek, Ing.</cp:lastModifiedBy>
  <cp:lastPrinted>2023-03-04T13:09:30Z</cp:lastPrinted>
  <dcterms:created xsi:type="dcterms:W3CDTF">2023-01-09T14:57:59Z</dcterms:created>
  <dcterms:modified xsi:type="dcterms:W3CDTF">2023-10-11T15:48:47Z</dcterms:modified>
</cp:coreProperties>
</file>